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xim\OneDrive\CM 2020-07-10\"/>
    </mc:Choice>
  </mc:AlternateContent>
  <xr:revisionPtr revIDLastSave="9" documentId="8_{7B165E24-BA00-408C-A8F7-A1DAD0435F27}" xr6:coauthVersionLast="44" xr6:coauthVersionMax="45" xr10:uidLastSave="{99982F4A-5ACE-4C02-987C-173020B926EF}"/>
  <bookViews>
    <workbookView xWindow="-120" yWindow="-120" windowWidth="29040" windowHeight="15840" xr2:uid="{4613B2D9-5DD2-43DC-944D-07FA701AE847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40" i="1" l="1"/>
  <c r="E30" i="1"/>
  <c r="C40" i="1"/>
  <c r="C30" i="1"/>
  <c r="C17" i="1" l="1"/>
  <c r="C18" i="1"/>
  <c r="C19" i="1"/>
  <c r="C20" i="1"/>
  <c r="C16" i="1"/>
  <c r="C21" i="1"/>
  <c r="C6" i="1"/>
  <c r="C7" i="1"/>
  <c r="C8" i="1"/>
  <c r="C9" i="1"/>
  <c r="C10" i="1"/>
  <c r="C11" i="1"/>
  <c r="C12" i="1"/>
  <c r="C13" i="1"/>
  <c r="C14" i="1"/>
  <c r="C15" i="1"/>
  <c r="C5" i="1"/>
  <c r="C4" i="1"/>
  <c r="E29" i="1"/>
  <c r="E31" i="1"/>
  <c r="E32" i="1"/>
  <c r="E33" i="1"/>
  <c r="E34" i="1"/>
  <c r="E35" i="1"/>
  <c r="E36" i="1"/>
  <c r="E37" i="1"/>
  <c r="E38" i="1"/>
  <c r="E28" i="1"/>
  <c r="E18" i="1"/>
  <c r="E19" i="1"/>
  <c r="E20" i="1"/>
  <c r="E21" i="1"/>
  <c r="E22" i="1"/>
  <c r="E23" i="1"/>
  <c r="E24" i="1"/>
  <c r="E25" i="1"/>
  <c r="E26" i="1"/>
  <c r="E27" i="1"/>
  <c r="E17" i="1"/>
  <c r="E41" i="1"/>
  <c r="E16" i="1"/>
  <c r="E15" i="1"/>
  <c r="E7" i="1"/>
  <c r="E8" i="1"/>
  <c r="E9" i="1"/>
  <c r="E10" i="1"/>
  <c r="E11" i="1"/>
  <c r="E12" i="1"/>
  <c r="E13" i="1"/>
  <c r="E14" i="1"/>
  <c r="E6" i="1"/>
  <c r="E5" i="1"/>
  <c r="E4" i="1"/>
  <c r="C22" i="1"/>
  <c r="C23" i="1"/>
  <c r="C24" i="1"/>
  <c r="C25" i="1"/>
  <c r="C26" i="1"/>
  <c r="C27" i="1"/>
  <c r="C28" i="1"/>
  <c r="C29" i="1"/>
  <c r="C31" i="1"/>
  <c r="C32" i="1"/>
  <c r="C33" i="1"/>
  <c r="C34" i="1"/>
  <c r="C35" i="1"/>
  <c r="C36" i="1"/>
  <c r="C37" i="1"/>
  <c r="C38" i="1"/>
  <c r="C41" i="1" l="1"/>
  <c r="F41" i="1"/>
  <c r="C42" i="1"/>
  <c r="F40" i="1" l="1"/>
  <c r="E42" i="1"/>
  <c r="F42" i="1" s="1"/>
</calcChain>
</file>

<file path=xl/sharedStrings.xml><?xml version="1.0" encoding="utf-8"?>
<sst xmlns="http://schemas.openxmlformats.org/spreadsheetml/2006/main" count="82" uniqueCount="25">
  <si>
    <t>Sortants</t>
  </si>
  <si>
    <t>Nouveaux</t>
  </si>
  <si>
    <t>Maire</t>
  </si>
  <si>
    <t>Adjoint 1</t>
  </si>
  <si>
    <t>Adjoint 2</t>
  </si>
  <si>
    <t>Adjoint 3</t>
  </si>
  <si>
    <t>Adjoint 4</t>
  </si>
  <si>
    <t>Adjoint 5</t>
  </si>
  <si>
    <t>Adjoint 6</t>
  </si>
  <si>
    <t>Adjoint 7</t>
  </si>
  <si>
    <t>Adjoint 8</t>
  </si>
  <si>
    <t>Adjoint 9</t>
  </si>
  <si>
    <t>Adjoint 10</t>
  </si>
  <si>
    <t>Adjoint quartier</t>
  </si>
  <si>
    <t>Conseiller délégué</t>
  </si>
  <si>
    <t>Conseiller</t>
  </si>
  <si>
    <t>Total Majorité</t>
  </si>
  <si>
    <t>Total Opposition</t>
  </si>
  <si>
    <t>Indice 1022 au 1er janvier 2019</t>
  </si>
  <si>
    <t>Source</t>
  </si>
  <si>
    <t>Total</t>
  </si>
  <si>
    <t>Source : convocation pour 10 juillet 2020, délibérations 9 et 10</t>
  </si>
  <si>
    <t>OPPOSITION</t>
  </si>
  <si>
    <t>MAJORITE</t>
  </si>
  <si>
    <t>Evolution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</si>
</sst>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0.0%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9" fontId="4" fillId="0" borderId="0" applyFont="0" applyFill="0" applyBorder="0" applyAlignment="0" applyProtection="0"/>
  </cellStyleXfs>
  <cellXfs count="48">
    <xf numFmtId="0" fontId="0" fillId="0" borderId="0" xfId="0"/>
    <xf numFmtId="164" fontId="0" fillId="0" borderId="0" xfId="0" applyNumberFormat="1"/>
    <xf numFmtId="164" fontId="0" fillId="0" borderId="0" xfId="0" applyNumberFormat="1" applyAlignment="1">
      <alignment horizontal="center"/>
    </xf>
    <xf numFmtId="164" fontId="0" fillId="0" borderId="1" xfId="0" applyNumberFormat="1" applyBorder="1"/>
    <xf numFmtId="164" fontId="0" fillId="0" borderId="2" xfId="0" applyNumberFormat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2" borderId="0" xfId="0" applyFill="1" applyBorder="1"/>
    <xf numFmtId="0" fontId="0" fillId="3" borderId="8" xfId="0" applyFill="1" applyBorder="1"/>
    <xf numFmtId="0" fontId="0" fillId="3" borderId="0" xfId="0" applyFill="1" applyBorder="1"/>
    <xf numFmtId="0" fontId="0" fillId="3" borderId="4" xfId="0" applyFill="1" applyBorder="1"/>
    <xf numFmtId="0" fontId="0" fillId="3" borderId="10" xfId="0" applyFill="1" applyBorder="1"/>
    <xf numFmtId="164" fontId="3" fillId="0" borderId="8" xfId="1" applyNumberFormat="1" applyBorder="1"/>
    <xf numFmtId="0" fontId="0" fillId="2" borderId="6" xfId="0" applyFill="1" applyBorder="1"/>
    <xf numFmtId="164" fontId="0" fillId="0" borderId="4" xfId="0" applyNumberFormat="1" applyBorder="1" applyAlignment="1">
      <alignment horizontal="center" vertical="center"/>
    </xf>
    <xf numFmtId="0" fontId="0" fillId="2" borderId="10" xfId="0" applyFill="1" applyBorder="1"/>
    <xf numFmtId="164" fontId="0" fillId="0" borderId="5" xfId="0" applyNumberFormat="1" applyBorder="1"/>
    <xf numFmtId="0" fontId="0" fillId="0" borderId="6" xfId="0" applyBorder="1"/>
    <xf numFmtId="164" fontId="0" fillId="0" borderId="6" xfId="0" applyNumberFormat="1" applyBorder="1"/>
    <xf numFmtId="164" fontId="0" fillId="0" borderId="8" xfId="0" applyNumberFormat="1" applyBorder="1"/>
    <xf numFmtId="0" fontId="0" fillId="0" borderId="0" xfId="0" applyBorder="1"/>
    <xf numFmtId="164" fontId="0" fillId="0" borderId="0" xfId="0" applyNumberFormat="1" applyBorder="1"/>
    <xf numFmtId="164" fontId="1" fillId="0" borderId="4" xfId="0" applyNumberFormat="1" applyFont="1" applyBorder="1"/>
    <xf numFmtId="0" fontId="1" fillId="0" borderId="10" xfId="0" applyFont="1" applyBorder="1"/>
    <xf numFmtId="164" fontId="1" fillId="0" borderId="10" xfId="0" applyNumberFormat="1" applyFont="1" applyBorder="1"/>
    <xf numFmtId="164" fontId="3" fillId="0" borderId="6" xfId="1" applyNumberFormat="1" applyBorder="1" applyAlignment="1">
      <alignment horizontal="center"/>
    </xf>
    <xf numFmtId="164" fontId="0" fillId="2" borderId="6" xfId="0" applyNumberFormat="1" applyFill="1" applyBorder="1" applyAlignment="1">
      <alignment horizontal="center"/>
    </xf>
    <xf numFmtId="164" fontId="0" fillId="2" borderId="0" xfId="0" applyNumberFormat="1" applyFill="1" applyBorder="1" applyAlignment="1">
      <alignment horizontal="center"/>
    </xf>
    <xf numFmtId="164" fontId="0" fillId="2" borderId="10" xfId="0" applyNumberFormat="1" applyFill="1" applyBorder="1" applyAlignment="1">
      <alignment horizontal="center"/>
    </xf>
    <xf numFmtId="164" fontId="0" fillId="3" borderId="0" xfId="0" applyNumberFormat="1" applyFill="1" applyBorder="1" applyAlignment="1">
      <alignment horizontal="center"/>
    </xf>
    <xf numFmtId="164" fontId="0" fillId="3" borderId="10" xfId="0" applyNumberFormat="1" applyFill="1" applyBorder="1" applyAlignment="1">
      <alignment horizontal="center"/>
    </xf>
    <xf numFmtId="164" fontId="0" fillId="0" borderId="6" xfId="0" applyNumberFormat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164" fontId="1" fillId="0" borderId="10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7" xfId="0" applyBorder="1" applyAlignment="1">
      <alignment horizontal="center"/>
    </xf>
    <xf numFmtId="164" fontId="0" fillId="2" borderId="7" xfId="0" applyNumberFormat="1" applyFill="1" applyBorder="1" applyAlignment="1">
      <alignment horizontal="center"/>
    </xf>
    <xf numFmtId="164" fontId="0" fillId="2" borderId="9" xfId="0" applyNumberFormat="1" applyFill="1" applyBorder="1" applyAlignment="1">
      <alignment horizontal="center"/>
    </xf>
    <xf numFmtId="164" fontId="0" fillId="2" borderId="11" xfId="0" applyNumberFormat="1" applyFill="1" applyBorder="1" applyAlignment="1">
      <alignment horizontal="center"/>
    </xf>
    <xf numFmtId="164" fontId="0" fillId="3" borderId="9" xfId="0" applyNumberFormat="1" applyFill="1" applyBorder="1" applyAlignment="1">
      <alignment horizontal="center"/>
    </xf>
    <xf numFmtId="164" fontId="0" fillId="3" borderId="11" xfId="0" applyNumberFormat="1" applyFill="1" applyBorder="1" applyAlignment="1">
      <alignment horizontal="center"/>
    </xf>
    <xf numFmtId="165" fontId="0" fillId="0" borderId="7" xfId="2" applyNumberFormat="1" applyFont="1" applyBorder="1" applyAlignment="1">
      <alignment horizontal="center"/>
    </xf>
    <xf numFmtId="165" fontId="0" fillId="0" borderId="9" xfId="2" applyNumberFormat="1" applyFont="1" applyBorder="1" applyAlignment="1">
      <alignment horizontal="center"/>
    </xf>
    <xf numFmtId="165" fontId="1" fillId="0" borderId="11" xfId="2" applyNumberFormat="1" applyFont="1" applyBorder="1" applyAlignment="1">
      <alignment horizontal="center"/>
    </xf>
    <xf numFmtId="164" fontId="0" fillId="0" borderId="2" xfId="0" applyNumberFormat="1" applyBorder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164" fontId="0" fillId="0" borderId="5" xfId="0" applyNumberFormat="1" applyBorder="1" applyAlignment="1">
      <alignment horizontal="center" vertical="center"/>
    </xf>
    <xf numFmtId="164" fontId="0" fillId="0" borderId="8" xfId="0" applyNumberFormat="1" applyBorder="1" applyAlignment="1">
      <alignment horizontal="center" vertical="center"/>
    </xf>
  </cellXfs>
  <cellStyles count="3">
    <cellStyle name="Lien hypertexte" xfId="1" builtinId="8"/>
    <cellStyle name="Normal" xfId="0" builtinId="0"/>
    <cellStyle name="Pourcentag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fontenay-aux-roses.fr/fileadmin/fontenay/MEDIA/vie_citoyenne/conseil_municipal/Deliberations/2017/16_octobre_2017/DEL171016_3-Indemnites_Elus.pdf" TargetMode="External"/><Relationship Id="rId1" Type="http://schemas.openxmlformats.org/officeDocument/2006/relationships/hyperlink" Target="http://www.maires08.fr/indice-brut-terminal-de-la-fonction-publique-passe-de-1015-a-1022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B57502-68A2-4C14-B0AA-82AE23FFA510}">
  <dimension ref="A1:F42"/>
  <sheetViews>
    <sheetView showGridLines="0" tabSelected="1" topLeftCell="A13" workbookViewId="0">
      <selection activeCell="E28" sqref="E28"/>
    </sheetView>
  </sheetViews>
  <sheetFormatPr baseColWidth="10" defaultRowHeight="15" x14ac:dyDescent="0.25"/>
  <cols>
    <col min="1" max="1" width="28.140625" style="1" bestFit="1" customWidth="1"/>
    <col min="2" max="2" width="17.85546875" bestFit="1" customWidth="1"/>
    <col min="3" max="3" width="28.5703125" style="2" customWidth="1"/>
    <col min="4" max="4" width="28.5703125" style="1" customWidth="1"/>
    <col min="5" max="5" width="52.85546875" style="34" bestFit="1" customWidth="1"/>
    <col min="6" max="6" width="11.42578125" style="2"/>
  </cols>
  <sheetData>
    <row r="1" spans="1:5" x14ac:dyDescent="0.25">
      <c r="A1" s="3" t="s">
        <v>18</v>
      </c>
    </row>
    <row r="2" spans="1:5" ht="15.75" thickBot="1" x14ac:dyDescent="0.3">
      <c r="A2" s="4">
        <v>3889.4</v>
      </c>
    </row>
    <row r="3" spans="1:5" ht="15.75" thickBot="1" x14ac:dyDescent="0.3">
      <c r="A3" s="12" t="s">
        <v>19</v>
      </c>
      <c r="B3" s="5" t="s">
        <v>0</v>
      </c>
      <c r="C3" s="25" t="s">
        <v>19</v>
      </c>
      <c r="D3" s="6" t="s">
        <v>1</v>
      </c>
      <c r="E3" s="35" t="s">
        <v>21</v>
      </c>
    </row>
    <row r="4" spans="1:5" x14ac:dyDescent="0.25">
      <c r="A4" s="46" t="s">
        <v>23</v>
      </c>
      <c r="B4" s="13" t="s">
        <v>2</v>
      </c>
      <c r="C4" s="26">
        <f>0.6415*A2*1.15</f>
        <v>2869.3076149999997</v>
      </c>
      <c r="D4" s="13" t="s">
        <v>2</v>
      </c>
      <c r="E4" s="36">
        <f>0.6415*A2*1.15</f>
        <v>2869.3076149999997</v>
      </c>
    </row>
    <row r="5" spans="1:5" x14ac:dyDescent="0.25">
      <c r="A5" s="47"/>
      <c r="B5" s="7" t="s">
        <v>3</v>
      </c>
      <c r="C5" s="27">
        <f t="shared" ref="C5:C15" si="0">0.2398*$A$2*1.15</f>
        <v>1072.5798379999999</v>
      </c>
      <c r="D5" s="7" t="s">
        <v>3</v>
      </c>
      <c r="E5" s="37">
        <f>0.315*A2*1.15</f>
        <v>1408.93515</v>
      </c>
    </row>
    <row r="6" spans="1:5" x14ac:dyDescent="0.25">
      <c r="A6" s="47"/>
      <c r="B6" s="7" t="s">
        <v>4</v>
      </c>
      <c r="C6" s="27">
        <f t="shared" si="0"/>
        <v>1072.5798379999999</v>
      </c>
      <c r="D6" s="7" t="s">
        <v>4</v>
      </c>
      <c r="E6" s="37">
        <f t="shared" ref="E6:E16" si="1">0.2398*$A$2*1.15</f>
        <v>1072.5798379999999</v>
      </c>
    </row>
    <row r="7" spans="1:5" x14ac:dyDescent="0.25">
      <c r="A7" s="47"/>
      <c r="B7" s="7" t="s">
        <v>5</v>
      </c>
      <c r="C7" s="27">
        <f t="shared" si="0"/>
        <v>1072.5798379999999</v>
      </c>
      <c r="D7" s="7" t="s">
        <v>5</v>
      </c>
      <c r="E7" s="37">
        <f t="shared" si="1"/>
        <v>1072.5798379999999</v>
      </c>
    </row>
    <row r="8" spans="1:5" x14ac:dyDescent="0.25">
      <c r="A8" s="47"/>
      <c r="B8" s="7" t="s">
        <v>6</v>
      </c>
      <c r="C8" s="27">
        <f t="shared" si="0"/>
        <v>1072.5798379999999</v>
      </c>
      <c r="D8" s="7" t="s">
        <v>6</v>
      </c>
      <c r="E8" s="37">
        <f t="shared" si="1"/>
        <v>1072.5798379999999</v>
      </c>
    </row>
    <row r="9" spans="1:5" x14ac:dyDescent="0.25">
      <c r="A9" s="47"/>
      <c r="B9" s="7" t="s">
        <v>7</v>
      </c>
      <c r="C9" s="27">
        <f t="shared" si="0"/>
        <v>1072.5798379999999</v>
      </c>
      <c r="D9" s="7" t="s">
        <v>7</v>
      </c>
      <c r="E9" s="37">
        <f t="shared" si="1"/>
        <v>1072.5798379999999</v>
      </c>
    </row>
    <row r="10" spans="1:5" x14ac:dyDescent="0.25">
      <c r="A10" s="47"/>
      <c r="B10" s="7" t="s">
        <v>8</v>
      </c>
      <c r="C10" s="27">
        <f t="shared" si="0"/>
        <v>1072.5798379999999</v>
      </c>
      <c r="D10" s="7" t="s">
        <v>8</v>
      </c>
      <c r="E10" s="37">
        <f t="shared" si="1"/>
        <v>1072.5798379999999</v>
      </c>
    </row>
    <row r="11" spans="1:5" x14ac:dyDescent="0.25">
      <c r="A11" s="47"/>
      <c r="B11" s="7" t="s">
        <v>9</v>
      </c>
      <c r="C11" s="27">
        <f t="shared" si="0"/>
        <v>1072.5798379999999</v>
      </c>
      <c r="D11" s="7" t="s">
        <v>9</v>
      </c>
      <c r="E11" s="37">
        <f t="shared" si="1"/>
        <v>1072.5798379999999</v>
      </c>
    </row>
    <row r="12" spans="1:5" x14ac:dyDescent="0.25">
      <c r="A12" s="47"/>
      <c r="B12" s="7" t="s">
        <v>10</v>
      </c>
      <c r="C12" s="27">
        <f t="shared" si="0"/>
        <v>1072.5798379999999</v>
      </c>
      <c r="D12" s="7" t="s">
        <v>10</v>
      </c>
      <c r="E12" s="37">
        <f t="shared" si="1"/>
        <v>1072.5798379999999</v>
      </c>
    </row>
    <row r="13" spans="1:5" x14ac:dyDescent="0.25">
      <c r="A13" s="47"/>
      <c r="B13" s="7" t="s">
        <v>11</v>
      </c>
      <c r="C13" s="27">
        <f t="shared" si="0"/>
        <v>1072.5798379999999</v>
      </c>
      <c r="D13" s="7" t="s">
        <v>11</v>
      </c>
      <c r="E13" s="37">
        <f t="shared" si="1"/>
        <v>1072.5798379999999</v>
      </c>
    </row>
    <row r="14" spans="1:5" x14ac:dyDescent="0.25">
      <c r="A14" s="47"/>
      <c r="B14" s="7" t="s">
        <v>12</v>
      </c>
      <c r="C14" s="27">
        <f t="shared" si="0"/>
        <v>1072.5798379999999</v>
      </c>
      <c r="D14" s="7" t="s">
        <v>12</v>
      </c>
      <c r="E14" s="37">
        <f t="shared" si="1"/>
        <v>1072.5798379999999</v>
      </c>
    </row>
    <row r="15" spans="1:5" x14ac:dyDescent="0.25">
      <c r="A15" s="47"/>
      <c r="B15" s="7" t="s">
        <v>13</v>
      </c>
      <c r="C15" s="27">
        <f t="shared" si="0"/>
        <v>1072.5798379999999</v>
      </c>
      <c r="D15" s="7" t="s">
        <v>13</v>
      </c>
      <c r="E15" s="37">
        <f t="shared" si="1"/>
        <v>1072.5798379999999</v>
      </c>
    </row>
    <row r="16" spans="1:5" x14ac:dyDescent="0.25">
      <c r="A16" s="47"/>
      <c r="B16" s="7" t="s">
        <v>14</v>
      </c>
      <c r="C16" s="27">
        <f>0.1077*$A$2</f>
        <v>418.88838000000004</v>
      </c>
      <c r="D16" s="7" t="s">
        <v>13</v>
      </c>
      <c r="E16" s="37">
        <f t="shared" si="1"/>
        <v>1072.5798379999999</v>
      </c>
    </row>
    <row r="17" spans="1:5" x14ac:dyDescent="0.25">
      <c r="A17" s="47"/>
      <c r="B17" s="7" t="s">
        <v>14</v>
      </c>
      <c r="C17" s="27">
        <f>0.1077*$A$2</f>
        <v>418.88838000000004</v>
      </c>
      <c r="D17" s="7" t="s">
        <v>14</v>
      </c>
      <c r="E17" s="37">
        <f t="shared" ref="E17:E27" si="2">0.1077*$A$2</f>
        <v>418.88838000000004</v>
      </c>
    </row>
    <row r="18" spans="1:5" x14ac:dyDescent="0.25">
      <c r="A18" s="47"/>
      <c r="B18" s="7" t="s">
        <v>14</v>
      </c>
      <c r="C18" s="27">
        <f>0.1077*$A$2</f>
        <v>418.88838000000004</v>
      </c>
      <c r="D18" s="7" t="s">
        <v>14</v>
      </c>
      <c r="E18" s="37">
        <f t="shared" si="2"/>
        <v>418.88838000000004</v>
      </c>
    </row>
    <row r="19" spans="1:5" x14ac:dyDescent="0.25">
      <c r="A19" s="47"/>
      <c r="B19" s="7" t="s">
        <v>14</v>
      </c>
      <c r="C19" s="27">
        <f>0.1077*$A$2</f>
        <v>418.88838000000004</v>
      </c>
      <c r="D19" s="7" t="s">
        <v>14</v>
      </c>
      <c r="E19" s="37">
        <f t="shared" si="2"/>
        <v>418.88838000000004</v>
      </c>
    </row>
    <row r="20" spans="1:5" x14ac:dyDescent="0.25">
      <c r="A20" s="47"/>
      <c r="B20" s="7" t="s">
        <v>14</v>
      </c>
      <c r="C20" s="27">
        <f>0.1077*$A$2</f>
        <v>418.88838000000004</v>
      </c>
      <c r="D20" s="7" t="s">
        <v>14</v>
      </c>
      <c r="E20" s="37">
        <f t="shared" si="2"/>
        <v>418.88838000000004</v>
      </c>
    </row>
    <row r="21" spans="1:5" x14ac:dyDescent="0.25">
      <c r="A21" s="47"/>
      <c r="B21" s="7" t="s">
        <v>15</v>
      </c>
      <c r="C21" s="27">
        <f t="shared" ref="C21:C38" si="3">0.028*$A$2</f>
        <v>108.9032</v>
      </c>
      <c r="D21" s="7" t="s">
        <v>14</v>
      </c>
      <c r="E21" s="37">
        <f t="shared" si="2"/>
        <v>418.88838000000004</v>
      </c>
    </row>
    <row r="22" spans="1:5" x14ac:dyDescent="0.25">
      <c r="A22" s="47"/>
      <c r="B22" s="7" t="s">
        <v>15</v>
      </c>
      <c r="C22" s="27">
        <f t="shared" si="3"/>
        <v>108.9032</v>
      </c>
      <c r="D22" s="7" t="s">
        <v>14</v>
      </c>
      <c r="E22" s="37">
        <f t="shared" si="2"/>
        <v>418.88838000000004</v>
      </c>
    </row>
    <row r="23" spans="1:5" x14ac:dyDescent="0.25">
      <c r="A23" s="47"/>
      <c r="B23" s="7" t="s">
        <v>15</v>
      </c>
      <c r="C23" s="27">
        <f t="shared" si="3"/>
        <v>108.9032</v>
      </c>
      <c r="D23" s="7" t="s">
        <v>14</v>
      </c>
      <c r="E23" s="37">
        <f t="shared" si="2"/>
        <v>418.88838000000004</v>
      </c>
    </row>
    <row r="24" spans="1:5" x14ac:dyDescent="0.25">
      <c r="A24" s="47"/>
      <c r="B24" s="7" t="s">
        <v>15</v>
      </c>
      <c r="C24" s="27">
        <f t="shared" si="3"/>
        <v>108.9032</v>
      </c>
      <c r="D24" s="7" t="s">
        <v>14</v>
      </c>
      <c r="E24" s="37">
        <f t="shared" si="2"/>
        <v>418.88838000000004</v>
      </c>
    </row>
    <row r="25" spans="1:5" x14ac:dyDescent="0.25">
      <c r="A25" s="47"/>
      <c r="B25" s="7" t="s">
        <v>15</v>
      </c>
      <c r="C25" s="27">
        <f t="shared" si="3"/>
        <v>108.9032</v>
      </c>
      <c r="D25" s="7" t="s">
        <v>14</v>
      </c>
      <c r="E25" s="37">
        <f t="shared" si="2"/>
        <v>418.88838000000004</v>
      </c>
    </row>
    <row r="26" spans="1:5" x14ac:dyDescent="0.25">
      <c r="A26" s="47"/>
      <c r="B26" s="7" t="s">
        <v>15</v>
      </c>
      <c r="C26" s="27">
        <f t="shared" si="3"/>
        <v>108.9032</v>
      </c>
      <c r="D26" s="7" t="s">
        <v>14</v>
      </c>
      <c r="E26" s="37">
        <f t="shared" si="2"/>
        <v>418.88838000000004</v>
      </c>
    </row>
    <row r="27" spans="1:5" x14ac:dyDescent="0.25">
      <c r="A27" s="47"/>
      <c r="B27" s="7" t="s">
        <v>15</v>
      </c>
      <c r="C27" s="27">
        <f t="shared" si="3"/>
        <v>108.9032</v>
      </c>
      <c r="D27" s="7" t="s">
        <v>14</v>
      </c>
      <c r="E27" s="37">
        <f t="shared" si="2"/>
        <v>418.88838000000004</v>
      </c>
    </row>
    <row r="28" spans="1:5" x14ac:dyDescent="0.25">
      <c r="A28" s="47"/>
      <c r="B28" s="7" t="s">
        <v>15</v>
      </c>
      <c r="C28" s="27">
        <f t="shared" si="3"/>
        <v>108.9032</v>
      </c>
      <c r="D28" s="7" t="s">
        <v>15</v>
      </c>
      <c r="E28" s="37">
        <f t="shared" ref="E28:E38" si="4">0.0072*$A$2</f>
        <v>28.003679999999999</v>
      </c>
    </row>
    <row r="29" spans="1:5" x14ac:dyDescent="0.25">
      <c r="A29" s="47"/>
      <c r="B29" s="7" t="s">
        <v>15</v>
      </c>
      <c r="C29" s="27">
        <f t="shared" si="3"/>
        <v>108.9032</v>
      </c>
      <c r="D29" s="7" t="s">
        <v>15</v>
      </c>
      <c r="E29" s="37">
        <f t="shared" si="4"/>
        <v>28.003679999999999</v>
      </c>
    </row>
    <row r="30" spans="1:5" ht="15.75" thickBot="1" x14ac:dyDescent="0.3">
      <c r="A30" s="14"/>
      <c r="B30" s="15" t="s">
        <v>15</v>
      </c>
      <c r="C30" s="28">
        <f t="shared" si="3"/>
        <v>108.9032</v>
      </c>
      <c r="D30" s="15" t="s">
        <v>15</v>
      </c>
      <c r="E30" s="38">
        <f t="shared" si="4"/>
        <v>28.003679999999999</v>
      </c>
    </row>
    <row r="31" spans="1:5" x14ac:dyDescent="0.25">
      <c r="A31" s="44" t="s">
        <v>22</v>
      </c>
      <c r="B31" s="8" t="s">
        <v>15</v>
      </c>
      <c r="C31" s="29">
        <f t="shared" si="3"/>
        <v>108.9032</v>
      </c>
      <c r="D31" s="9" t="s">
        <v>15</v>
      </c>
      <c r="E31" s="39">
        <f t="shared" si="4"/>
        <v>28.003679999999999</v>
      </c>
    </row>
    <row r="32" spans="1:5" x14ac:dyDescent="0.25">
      <c r="A32" s="44"/>
      <c r="B32" s="8" t="s">
        <v>15</v>
      </c>
      <c r="C32" s="29">
        <f t="shared" si="3"/>
        <v>108.9032</v>
      </c>
      <c r="D32" s="9" t="s">
        <v>15</v>
      </c>
      <c r="E32" s="39">
        <f t="shared" si="4"/>
        <v>28.003679999999999</v>
      </c>
    </row>
    <row r="33" spans="1:6" x14ac:dyDescent="0.25">
      <c r="A33" s="44"/>
      <c r="B33" s="8" t="s">
        <v>15</v>
      </c>
      <c r="C33" s="29">
        <f t="shared" si="3"/>
        <v>108.9032</v>
      </c>
      <c r="D33" s="9" t="s">
        <v>15</v>
      </c>
      <c r="E33" s="39">
        <f t="shared" si="4"/>
        <v>28.003679999999999</v>
      </c>
    </row>
    <row r="34" spans="1:6" x14ac:dyDescent="0.25">
      <c r="A34" s="44"/>
      <c r="B34" s="8" t="s">
        <v>15</v>
      </c>
      <c r="C34" s="29">
        <f t="shared" si="3"/>
        <v>108.9032</v>
      </c>
      <c r="D34" s="9" t="s">
        <v>15</v>
      </c>
      <c r="E34" s="39">
        <f t="shared" si="4"/>
        <v>28.003679999999999</v>
      </c>
    </row>
    <row r="35" spans="1:6" x14ac:dyDescent="0.25">
      <c r="A35" s="44"/>
      <c r="B35" s="8" t="s">
        <v>15</v>
      </c>
      <c r="C35" s="29">
        <f t="shared" si="3"/>
        <v>108.9032</v>
      </c>
      <c r="D35" s="9" t="s">
        <v>15</v>
      </c>
      <c r="E35" s="39">
        <f t="shared" si="4"/>
        <v>28.003679999999999</v>
      </c>
    </row>
    <row r="36" spans="1:6" x14ac:dyDescent="0.25">
      <c r="A36" s="44"/>
      <c r="B36" s="8" t="s">
        <v>15</v>
      </c>
      <c r="C36" s="29">
        <f t="shared" si="3"/>
        <v>108.9032</v>
      </c>
      <c r="D36" s="9" t="s">
        <v>15</v>
      </c>
      <c r="E36" s="39">
        <f t="shared" si="4"/>
        <v>28.003679999999999</v>
      </c>
    </row>
    <row r="37" spans="1:6" x14ac:dyDescent="0.25">
      <c r="A37" s="44"/>
      <c r="B37" s="8" t="s">
        <v>15</v>
      </c>
      <c r="C37" s="29">
        <f t="shared" si="3"/>
        <v>108.9032</v>
      </c>
      <c r="D37" s="9" t="s">
        <v>15</v>
      </c>
      <c r="E37" s="39">
        <f t="shared" si="4"/>
        <v>28.003679999999999</v>
      </c>
    </row>
    <row r="38" spans="1:6" ht="15.75" thickBot="1" x14ac:dyDescent="0.3">
      <c r="A38" s="45"/>
      <c r="B38" s="10" t="s">
        <v>15</v>
      </c>
      <c r="C38" s="30">
        <f t="shared" si="3"/>
        <v>108.9032</v>
      </c>
      <c r="D38" s="11" t="s">
        <v>15</v>
      </c>
      <c r="E38" s="40">
        <f t="shared" si="4"/>
        <v>28.003679999999999</v>
      </c>
    </row>
    <row r="39" spans="1:6" ht="15.75" thickBot="1" x14ac:dyDescent="0.3">
      <c r="F39" s="2" t="s">
        <v>24</v>
      </c>
    </row>
    <row r="40" spans="1:6" x14ac:dyDescent="0.25">
      <c r="A40" s="16" t="s">
        <v>16</v>
      </c>
      <c r="B40" s="17"/>
      <c r="C40" s="31">
        <f>SUM(C4:C30)</f>
        <v>17851.159733000004</v>
      </c>
      <c r="D40" s="18"/>
      <c r="E40" s="31">
        <f>SUM(E4:E30)</f>
        <v>20768.404203000006</v>
      </c>
      <c r="F40" s="41">
        <f>E40/C40-1</f>
        <v>0.16342044514940546</v>
      </c>
    </row>
    <row r="41" spans="1:6" x14ac:dyDescent="0.25">
      <c r="A41" s="19" t="s">
        <v>17</v>
      </c>
      <c r="B41" s="20"/>
      <c r="C41" s="32">
        <f>SUM(C31:C38)</f>
        <v>871.22559999999987</v>
      </c>
      <c r="D41" s="21"/>
      <c r="E41" s="32">
        <f>SUM(E31:E38)</f>
        <v>224.02943999999999</v>
      </c>
      <c r="F41" s="42">
        <f>E41/C41-1</f>
        <v>-0.74285714285714288</v>
      </c>
    </row>
    <row r="42" spans="1:6" ht="15.75" thickBot="1" x14ac:dyDescent="0.3">
      <c r="A42" s="22" t="s">
        <v>20</v>
      </c>
      <c r="B42" s="23"/>
      <c r="C42" s="33">
        <f>SUM(C40:C41)</f>
        <v>18722.385333000006</v>
      </c>
      <c r="D42" s="24"/>
      <c r="E42" s="33">
        <f>SUM(E40:E41)</f>
        <v>20992.433643000004</v>
      </c>
      <c r="F42" s="43">
        <f>E42/C42-1</f>
        <v>0.12124781482831781</v>
      </c>
    </row>
  </sheetData>
  <mergeCells count="2">
    <mergeCell ref="A31:A38"/>
    <mergeCell ref="A4:A29"/>
  </mergeCells>
  <phoneticPr fontId="2" type="noConversion"/>
  <hyperlinks>
    <hyperlink ref="A3" r:id="rId1" xr:uid="{BF74F5FB-0C11-49A3-B74B-58E247577585}"/>
    <hyperlink ref="C3" r:id="rId2" xr:uid="{7255181A-849F-4793-AE35-DF00D70B3ADA}"/>
  </hyperlinks>
  <pageMargins left="0.7" right="0.7" top="0.75" bottom="0.75" header="0.3" footer="0.3"/>
  <pageSetup paperSize="9" orientation="portrait" horizontalDpi="4294967293" verticalDpi="0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Maxime Messier</dc:creator>
  <cp:lastModifiedBy>Maxime Messier</cp:lastModifiedBy>
  <dcterms:created xsi:type="dcterms:W3CDTF">2020-07-05T19:10:38Z</dcterms:created>
  <dcterms:modified xsi:type="dcterms:W3CDTF">2020-07-08T14:40:45Z</dcterms:modified>
</cp:coreProperties>
</file>